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D151" lockStructure="1"/>
  <bookViews>
    <workbookView xWindow="960" yWindow="645" windowWidth="17715" windowHeight="11250"/>
  </bookViews>
  <sheets>
    <sheet name="others included" sheetId="1" r:id="rId1"/>
    <sheet name="others not included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66" i="1" l="1"/>
  <c r="F69" i="1"/>
  <c r="I19" i="2"/>
  <c r="I18" i="2"/>
  <c r="J18" i="2" s="1"/>
  <c r="I17" i="2"/>
  <c r="I16" i="2"/>
  <c r="F72" i="2"/>
  <c r="F69" i="2"/>
  <c r="I66" i="2"/>
  <c r="F58" i="2"/>
  <c r="F55" i="2"/>
  <c r="I52" i="2"/>
  <c r="F44" i="2"/>
  <c r="F41" i="2"/>
  <c r="I38" i="2"/>
  <c r="F30" i="2"/>
  <c r="F27" i="2"/>
  <c r="I24" i="2"/>
  <c r="J19" i="2"/>
  <c r="G19" i="2"/>
  <c r="G18" i="2"/>
  <c r="H18" i="2" s="1"/>
  <c r="J17" i="2"/>
  <c r="G17" i="2"/>
  <c r="J16" i="2"/>
  <c r="G16" i="2"/>
  <c r="H16" i="2"/>
  <c r="I16" i="1"/>
  <c r="G16" i="1"/>
  <c r="I17" i="1"/>
  <c r="I19" i="1"/>
  <c r="I18" i="1"/>
  <c r="G17" i="1"/>
  <c r="G19" i="1"/>
  <c r="G18" i="1"/>
  <c r="F55" i="1"/>
  <c r="I52" i="1"/>
  <c r="F41" i="1"/>
  <c r="I38" i="1"/>
  <c r="F27" i="1"/>
  <c r="I24" i="1"/>
  <c r="H19" i="2"/>
  <c r="H17" i="2"/>
  <c r="H16" i="1" l="1"/>
  <c r="J19" i="1"/>
  <c r="J18" i="1"/>
  <c r="H17" i="1"/>
  <c r="H19" i="1"/>
  <c r="H18" i="1"/>
  <c r="J17" i="1"/>
  <c r="J16" i="1"/>
</calcChain>
</file>

<file path=xl/sharedStrings.xml><?xml version="1.0" encoding="utf-8"?>
<sst xmlns="http://schemas.openxmlformats.org/spreadsheetml/2006/main" count="226" uniqueCount="55">
  <si>
    <t>Annual CIPAC/WHO/FAO Report Form</t>
  </si>
  <si>
    <t>on the Quality Control of Pesticides</t>
  </si>
  <si>
    <t>Country</t>
  </si>
  <si>
    <t>Address</t>
  </si>
  <si>
    <t>Institution</t>
  </si>
  <si>
    <t>Contact person</t>
  </si>
  <si>
    <t>e-mail:</t>
  </si>
  <si>
    <t>Sample summary</t>
  </si>
  <si>
    <t>1. Agricultural use</t>
  </si>
  <si>
    <t>Correct A.I.</t>
  </si>
  <si>
    <t>Incorrect A.I.</t>
  </si>
  <si>
    <t>No A.I.</t>
  </si>
  <si>
    <t>Samples</t>
  </si>
  <si>
    <t>out of spec</t>
  </si>
  <si>
    <t>% out of spec</t>
  </si>
  <si>
    <t>No. of A.I'S</t>
  </si>
  <si>
    <t>Phys/Chem tests</t>
  </si>
  <si>
    <t>No. of Samples</t>
  </si>
  <si>
    <t>No of tests</t>
  </si>
  <si>
    <t>No of checks</t>
  </si>
  <si>
    <t>Label checks</t>
  </si>
  <si>
    <t>Active substance</t>
  </si>
  <si>
    <t>2. Home and Garden use</t>
  </si>
  <si>
    <t>3. Public Health Pesticides</t>
  </si>
  <si>
    <t>PT's participated in:</t>
  </si>
  <si>
    <t>Collaborative trials participated in:</t>
  </si>
  <si>
    <t>A.I's</t>
  </si>
  <si>
    <t>Phys/chem tests</t>
  </si>
  <si>
    <t>Total</t>
  </si>
  <si>
    <t>In spec</t>
  </si>
  <si>
    <t>Out of spec</t>
  </si>
  <si>
    <t>Ireland</t>
  </si>
  <si>
    <t>The Pesticide Control Laboratory</t>
  </si>
  <si>
    <t>Backweston Laboratory Complex</t>
  </si>
  <si>
    <t>Backweston</t>
  </si>
  <si>
    <t>Celbridge, Co. Kildare</t>
  </si>
  <si>
    <t>Jim Garvey</t>
  </si>
  <si>
    <t>Jim.Garvey@agriculture.gov.ie</t>
  </si>
  <si>
    <t>AAPCO 2013</t>
  </si>
  <si>
    <t>Siltiafam - small scale</t>
  </si>
  <si>
    <t>4. Other uses (Please specify)</t>
  </si>
  <si>
    <r>
      <t xml:space="preserve">Samples out of spec </t>
    </r>
    <r>
      <rPr>
        <b/>
        <vertAlign val="superscript"/>
        <sz val="14"/>
        <rFont val="Times New Roman"/>
        <family val="1"/>
      </rPr>
      <t>1</t>
    </r>
  </si>
  <si>
    <r>
      <rPr>
        <vertAlign val="superscript"/>
        <sz val="12"/>
        <color indexed="8"/>
        <rFont val="Times New Roman"/>
        <family val="1"/>
      </rPr>
      <t>1</t>
    </r>
    <r>
      <rPr>
        <sz val="12"/>
        <color indexed="8"/>
        <rFont val="Times New Roman"/>
        <family val="1"/>
      </rPr>
      <t xml:space="preserve"> - Any sample with one or more parameters out of spec</t>
    </r>
  </si>
  <si>
    <t>4 Suspicious, 6 parallel import checks</t>
  </si>
  <si>
    <t>Where one product constitutes</t>
  </si>
  <si>
    <t>one sample</t>
  </si>
  <si>
    <t>Greece</t>
  </si>
  <si>
    <t>Benaki Phytopathological Institute</t>
  </si>
  <si>
    <t>8 St. Delta str., GR-145 61 Kifissia</t>
  </si>
  <si>
    <t>Attica, Greece</t>
  </si>
  <si>
    <t>Helen Karasali</t>
  </si>
  <si>
    <t>E.Karassali@bpi.gr</t>
  </si>
  <si>
    <t>(1-6-2014 to 1-6-2015)</t>
  </si>
  <si>
    <t>parallel import  and reference products</t>
  </si>
  <si>
    <t xml:space="preserve">Proficiency testing on Physicochemical Properties of a Pesticide Formulation - (AFSCA 01-2014-A), deltamethrin content, acidity of formulation, pH of 1% dilution, wettability, wet sieve test, suspensibility, foaming properties).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</si>
</sst>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vertAlign val="superscript"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8"/>
      <color indexed="8"/>
      <name val="Times New Roman"/>
      <family val="1"/>
    </font>
    <font>
      <sz val="14"/>
      <color indexed="8"/>
      <name val="Times New Roman"/>
      <family val="1"/>
    </font>
    <font>
      <b/>
      <u/>
      <sz val="18"/>
      <color indexed="8"/>
      <name val="Times New Roman"/>
      <family val="1"/>
    </font>
    <font>
      <b/>
      <u/>
      <sz val="16"/>
      <color indexed="12"/>
      <name val="Times New Roman"/>
      <family val="1"/>
    </font>
    <font>
      <b/>
      <u/>
      <sz val="16"/>
      <color indexed="17"/>
      <name val="Times New Roman"/>
      <family val="1"/>
    </font>
    <font>
      <b/>
      <u/>
      <sz val="16"/>
      <color indexed="14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sz val="14"/>
      <color indexed="14"/>
      <name val="Times New Roman"/>
      <family val="1"/>
    </font>
    <font>
      <b/>
      <sz val="12"/>
      <color indexed="17"/>
      <name val="Times New Roman"/>
      <family val="1"/>
    </font>
    <font>
      <b/>
      <sz val="14"/>
      <color indexed="12"/>
      <name val="Times New Roman"/>
      <family val="1"/>
    </font>
    <font>
      <b/>
      <sz val="14"/>
      <color indexed="10"/>
      <name val="Times New Roman"/>
      <family val="1"/>
    </font>
    <font>
      <b/>
      <u/>
      <sz val="16"/>
      <color indexed="53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164" fontId="14" fillId="0" borderId="0" xfId="0" applyNumberFormat="1" applyFont="1" applyAlignment="1">
      <alignment horizontal="center"/>
    </xf>
    <xf numFmtId="0" fontId="14" fillId="0" borderId="0" xfId="0" applyFont="1" applyAlignment="1" applyProtection="1">
      <alignment horizontal="center"/>
    </xf>
    <xf numFmtId="164" fontId="14" fillId="0" borderId="0" xfId="0" applyNumberFormat="1" applyFont="1" applyAlignment="1" applyProtection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1" fontId="18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 applyProtection="1">
      <alignment horizontal="left"/>
      <protection locked="0"/>
    </xf>
    <xf numFmtId="0" fontId="20" fillId="0" borderId="0" xfId="0" applyFont="1"/>
    <xf numFmtId="0" fontId="2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F15E4.5C76F3A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</xdr:row>
      <xdr:rowOff>0</xdr:rowOff>
    </xdr:from>
    <xdr:to>
      <xdr:col>10</xdr:col>
      <xdr:colOff>528320</xdr:colOff>
      <xdr:row>10</xdr:row>
      <xdr:rowOff>68580</xdr:rowOff>
    </xdr:to>
    <xdr:pic>
      <xdr:nvPicPr>
        <xdr:cNvPr id="3" name="Εικόνα 1" descr="NEW LOGO ENGLISH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1409700"/>
          <a:ext cx="2776220" cy="1021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5</xdr:row>
      <xdr:rowOff>28575</xdr:rowOff>
    </xdr:from>
    <xdr:to>
      <xdr:col>9</xdr:col>
      <xdr:colOff>514350</xdr:colOff>
      <xdr:row>12</xdr:row>
      <xdr:rowOff>19050</xdr:rowOff>
    </xdr:to>
    <xdr:pic>
      <xdr:nvPicPr>
        <xdr:cNvPr id="2055" name="Picture 2" descr="Department_Logo_2011_CMYK LoRes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5200650" y="1200150"/>
          <a:ext cx="331470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J84"/>
  <sheetViews>
    <sheetView tabSelected="1" topLeftCell="C69" zoomScale="130" zoomScaleNormal="130" workbookViewId="0">
      <selection activeCell="D77" sqref="D77"/>
    </sheetView>
  </sheetViews>
  <sheetFormatPr defaultRowHeight="15.75" x14ac:dyDescent="0.25"/>
  <cols>
    <col min="1" max="1" width="2.85546875" style="1" customWidth="1"/>
    <col min="2" max="2" width="2.5703125" style="1" customWidth="1"/>
    <col min="3" max="3" width="44.85546875" style="1" customWidth="1"/>
    <col min="4" max="4" width="16.5703125" style="1" customWidth="1"/>
    <col min="5" max="5" width="12.5703125" style="1" customWidth="1"/>
    <col min="6" max="6" width="38.7109375" style="1" customWidth="1"/>
    <col min="7" max="7" width="48.85546875" style="1" customWidth="1"/>
    <col min="8" max="8" width="23.28515625" style="1" customWidth="1"/>
    <col min="9" max="9" width="16.42578125" style="1" customWidth="1"/>
    <col min="10" max="10" width="17.28515625" style="1" customWidth="1"/>
    <col min="11" max="16384" width="9.140625" style="1"/>
  </cols>
  <sheetData>
    <row r="2" spans="3:10" ht="22.5" x14ac:dyDescent="0.3">
      <c r="F2" s="5" t="s">
        <v>0</v>
      </c>
      <c r="G2" s="5"/>
      <c r="H2" s="5"/>
    </row>
    <row r="3" spans="3:10" ht="22.5" x14ac:dyDescent="0.3">
      <c r="F3" s="5" t="s">
        <v>1</v>
      </c>
      <c r="G3" s="5"/>
      <c r="H3" s="5"/>
    </row>
    <row r="6" spans="3:10" ht="18.75" x14ac:dyDescent="0.3">
      <c r="C6" s="4" t="s">
        <v>2</v>
      </c>
      <c r="D6" s="32" t="s">
        <v>46</v>
      </c>
      <c r="E6" s="33"/>
      <c r="F6" s="25"/>
      <c r="H6"/>
    </row>
    <row r="7" spans="3:10" ht="18.75" x14ac:dyDescent="0.3">
      <c r="C7" s="4" t="s">
        <v>4</v>
      </c>
      <c r="D7" s="35" t="s">
        <v>47</v>
      </c>
      <c r="E7" s="33"/>
      <c r="F7" s="33"/>
    </row>
    <row r="8" spans="3:10" ht="18.75" x14ac:dyDescent="0.3">
      <c r="C8" s="4" t="s">
        <v>3</v>
      </c>
      <c r="D8" s="32" t="s">
        <v>48</v>
      </c>
      <c r="E8" s="33"/>
      <c r="F8" s="33"/>
    </row>
    <row r="9" spans="3:10" ht="18.75" x14ac:dyDescent="0.3">
      <c r="C9" s="4"/>
      <c r="D9" s="32" t="s">
        <v>49</v>
      </c>
      <c r="E9" s="33"/>
      <c r="F9" s="33"/>
    </row>
    <row r="10" spans="3:10" ht="18.75" x14ac:dyDescent="0.3">
      <c r="C10" s="4"/>
      <c r="D10" s="33"/>
      <c r="E10" s="33"/>
      <c r="F10" s="33"/>
    </row>
    <row r="11" spans="3:10" ht="18.75" x14ac:dyDescent="0.3">
      <c r="C11" s="4"/>
      <c r="D11" s="33"/>
      <c r="E11" s="33"/>
      <c r="F11" s="33"/>
    </row>
    <row r="12" spans="3:10" ht="18.75" x14ac:dyDescent="0.3">
      <c r="C12" s="4" t="s">
        <v>5</v>
      </c>
      <c r="D12" s="32" t="s">
        <v>50</v>
      </c>
      <c r="E12" s="33"/>
      <c r="F12" s="33"/>
    </row>
    <row r="13" spans="3:10" ht="18.75" x14ac:dyDescent="0.3">
      <c r="C13" s="4" t="s">
        <v>6</v>
      </c>
      <c r="D13" s="32" t="s">
        <v>51</v>
      </c>
      <c r="E13" s="33"/>
      <c r="F13" s="33"/>
    </row>
    <row r="14" spans="3:10" ht="18.75" x14ac:dyDescent="0.3">
      <c r="C14" s="4"/>
      <c r="D14" s="25"/>
      <c r="E14" s="25"/>
      <c r="F14" s="25"/>
    </row>
    <row r="15" spans="3:10" ht="22.5" x14ac:dyDescent="0.3">
      <c r="C15" s="7" t="s">
        <v>7</v>
      </c>
      <c r="F15" s="6"/>
      <c r="G15" s="19" t="s">
        <v>28</v>
      </c>
      <c r="H15" s="19" t="s">
        <v>29</v>
      </c>
      <c r="I15" s="19" t="s">
        <v>30</v>
      </c>
      <c r="J15" s="19" t="s">
        <v>14</v>
      </c>
    </row>
    <row r="16" spans="3:10" ht="18.75" x14ac:dyDescent="0.3">
      <c r="C16" s="31" t="s">
        <v>52</v>
      </c>
      <c r="F16" s="20" t="s">
        <v>12</v>
      </c>
      <c r="G16" s="21">
        <f>(C24+C38+C52+C66)</f>
        <v>318</v>
      </c>
      <c r="H16" s="22">
        <f>G16-I16</f>
        <v>318</v>
      </c>
      <c r="I16" s="23">
        <f>D32+D46+D60+D74</f>
        <v>0</v>
      </c>
      <c r="J16" s="23">
        <f>(I16/G16)*100</f>
        <v>0</v>
      </c>
    </row>
    <row r="17" spans="3:10" ht="18.75" x14ac:dyDescent="0.3">
      <c r="C17" s="1" t="s">
        <v>44</v>
      </c>
      <c r="F17" s="20" t="s">
        <v>26</v>
      </c>
      <c r="G17" s="21">
        <f>(D24+D38+D52)</f>
        <v>45</v>
      </c>
      <c r="H17" s="22">
        <f>G17-I17</f>
        <v>42</v>
      </c>
      <c r="I17" s="23">
        <f>H24+H38+H52+H66</f>
        <v>3</v>
      </c>
      <c r="J17" s="23">
        <f>(I17/G17)*100</f>
        <v>6.666666666666667</v>
      </c>
    </row>
    <row r="18" spans="3:10" ht="18.75" x14ac:dyDescent="0.3">
      <c r="C18" s="1" t="s">
        <v>45</v>
      </c>
      <c r="F18" s="20" t="s">
        <v>27</v>
      </c>
      <c r="G18" s="21">
        <f>(D27+D41+D55+C69)</f>
        <v>307</v>
      </c>
      <c r="H18" s="22">
        <f>G18-I18</f>
        <v>301</v>
      </c>
      <c r="I18" s="24">
        <f>(E27+E41+E55+E69)</f>
        <v>6</v>
      </c>
      <c r="J18" s="23">
        <f>(I18/G18)*100</f>
        <v>1.9543973941368076</v>
      </c>
    </row>
    <row r="19" spans="3:10" ht="18.75" x14ac:dyDescent="0.3">
      <c r="F19" s="20" t="s">
        <v>20</v>
      </c>
      <c r="G19" s="21">
        <f>(D30+D44+D58+C72)</f>
        <v>0</v>
      </c>
      <c r="H19" s="22">
        <f>G19-I19</f>
        <v>0</v>
      </c>
      <c r="I19" s="24">
        <f>(E30+E44+E58+E72)</f>
        <v>0</v>
      </c>
      <c r="J19" s="23" t="e">
        <f>(I19/G19)*100</f>
        <v>#DIV/0!</v>
      </c>
    </row>
    <row r="20" spans="3:10" ht="20.25" x14ac:dyDescent="0.3">
      <c r="C20" s="8" t="s">
        <v>8</v>
      </c>
    </row>
    <row r="22" spans="3:10" ht="18.75" x14ac:dyDescent="0.3">
      <c r="C22" s="4" t="s">
        <v>21</v>
      </c>
    </row>
    <row r="23" spans="3:10" x14ac:dyDescent="0.25">
      <c r="C23" s="1" t="s">
        <v>17</v>
      </c>
      <c r="D23" s="2" t="s">
        <v>15</v>
      </c>
      <c r="E23" s="2" t="s">
        <v>9</v>
      </c>
      <c r="F23" s="2" t="s">
        <v>10</v>
      </c>
      <c r="G23" s="2" t="s">
        <v>11</v>
      </c>
      <c r="H23" s="2" t="s">
        <v>13</v>
      </c>
      <c r="I23" s="2" t="s">
        <v>14</v>
      </c>
    </row>
    <row r="24" spans="3:10" x14ac:dyDescent="0.25">
      <c r="C24" s="13">
        <v>292</v>
      </c>
      <c r="D24" s="13">
        <v>40</v>
      </c>
      <c r="E24" s="13">
        <v>38</v>
      </c>
      <c r="F24" s="13">
        <v>3</v>
      </c>
      <c r="G24" s="13">
        <v>0</v>
      </c>
      <c r="H24" s="13">
        <v>3</v>
      </c>
      <c r="I24" s="14">
        <f>(H24/D24)*100</f>
        <v>7.5</v>
      </c>
    </row>
    <row r="25" spans="3:10" ht="18.75" x14ac:dyDescent="0.3">
      <c r="C25" s="11" t="s">
        <v>16</v>
      </c>
    </row>
    <row r="26" spans="3:10" x14ac:dyDescent="0.25">
      <c r="C26" s="3" t="s">
        <v>17</v>
      </c>
      <c r="D26" s="2" t="s">
        <v>18</v>
      </c>
      <c r="E26" s="2" t="s">
        <v>13</v>
      </c>
      <c r="F26" s="2" t="s">
        <v>14</v>
      </c>
    </row>
    <row r="27" spans="3:10" x14ac:dyDescent="0.25">
      <c r="C27" s="13">
        <v>208</v>
      </c>
      <c r="D27" s="13">
        <v>294</v>
      </c>
      <c r="E27" s="13">
        <v>4</v>
      </c>
      <c r="F27" s="15">
        <f>(E27/D27)*100</f>
        <v>1.3605442176870748</v>
      </c>
      <c r="G27" s="12"/>
      <c r="H27" s="12"/>
    </row>
    <row r="28" spans="3:10" ht="18.75" x14ac:dyDescent="0.3">
      <c r="C28" s="4" t="s">
        <v>20</v>
      </c>
    </row>
    <row r="29" spans="3:10" x14ac:dyDescent="0.25">
      <c r="C29" s="1" t="s">
        <v>17</v>
      </c>
      <c r="D29" s="2" t="s">
        <v>19</v>
      </c>
      <c r="E29" s="2" t="s">
        <v>13</v>
      </c>
      <c r="F29" s="2" t="s">
        <v>14</v>
      </c>
    </row>
    <row r="30" spans="3:10" x14ac:dyDescent="0.25">
      <c r="C30" s="13"/>
      <c r="D30" s="13"/>
      <c r="E30" s="13"/>
      <c r="F30" s="16"/>
      <c r="G30" s="12"/>
      <c r="H30" s="12"/>
    </row>
    <row r="31" spans="3:10" x14ac:dyDescent="0.25">
      <c r="C31" s="13"/>
      <c r="D31" s="13"/>
      <c r="E31" s="13"/>
      <c r="F31" s="16"/>
      <c r="G31" s="12"/>
      <c r="H31" s="12"/>
    </row>
    <row r="32" spans="3:10" ht="21.75" x14ac:dyDescent="0.3">
      <c r="C32" s="27" t="s">
        <v>41</v>
      </c>
      <c r="D32" s="28">
        <v>0</v>
      </c>
      <c r="E32" s="13"/>
      <c r="F32" s="16"/>
      <c r="G32" s="12" t="s">
        <v>42</v>
      </c>
      <c r="H32" s="12"/>
    </row>
    <row r="34" spans="3:9" ht="20.25" x14ac:dyDescent="0.3">
      <c r="C34" s="9" t="s">
        <v>22</v>
      </c>
    </row>
    <row r="36" spans="3:9" ht="18.75" x14ac:dyDescent="0.3">
      <c r="C36" s="4" t="s">
        <v>21</v>
      </c>
    </row>
    <row r="37" spans="3:9" x14ac:dyDescent="0.25">
      <c r="C37" s="1" t="s">
        <v>17</v>
      </c>
      <c r="D37" s="2" t="s">
        <v>15</v>
      </c>
      <c r="E37" s="2" t="s">
        <v>9</v>
      </c>
      <c r="F37" s="2" t="s">
        <v>10</v>
      </c>
      <c r="G37" s="2" t="s">
        <v>11</v>
      </c>
      <c r="H37" s="2" t="s">
        <v>13</v>
      </c>
      <c r="I37" s="2" t="s">
        <v>14</v>
      </c>
    </row>
    <row r="38" spans="3:9" x14ac:dyDescent="0.25">
      <c r="C38" s="13">
        <v>11</v>
      </c>
      <c r="D38" s="13">
        <v>3</v>
      </c>
      <c r="E38" s="13">
        <v>3</v>
      </c>
      <c r="F38" s="13">
        <v>0</v>
      </c>
      <c r="G38" s="13">
        <v>0</v>
      </c>
      <c r="H38" s="13">
        <v>0</v>
      </c>
      <c r="I38" s="14">
        <f>(H38/D38)*100</f>
        <v>0</v>
      </c>
    </row>
    <row r="39" spans="3:9" ht="18.75" x14ac:dyDescent="0.3">
      <c r="C39" s="4" t="s">
        <v>16</v>
      </c>
    </row>
    <row r="40" spans="3:9" x14ac:dyDescent="0.25">
      <c r="C40" s="3" t="s">
        <v>17</v>
      </c>
      <c r="D40" s="2" t="s">
        <v>18</v>
      </c>
      <c r="E40" s="2" t="s">
        <v>13</v>
      </c>
      <c r="F40" s="2" t="s">
        <v>14</v>
      </c>
    </row>
    <row r="41" spans="3:9" x14ac:dyDescent="0.25">
      <c r="C41" s="13">
        <v>6</v>
      </c>
      <c r="D41" s="13">
        <v>9</v>
      </c>
      <c r="E41" s="13">
        <v>0</v>
      </c>
      <c r="F41" s="16">
        <f>(E41/D41)*100</f>
        <v>0</v>
      </c>
      <c r="G41" s="12"/>
      <c r="H41" s="12"/>
    </row>
    <row r="42" spans="3:9" ht="18.75" x14ac:dyDescent="0.3">
      <c r="C42" s="4" t="s">
        <v>20</v>
      </c>
    </row>
    <row r="43" spans="3:9" x14ac:dyDescent="0.25">
      <c r="C43" s="1" t="s">
        <v>17</v>
      </c>
      <c r="D43" s="2" t="s">
        <v>19</v>
      </c>
      <c r="E43" s="2" t="s">
        <v>13</v>
      </c>
      <c r="F43" s="2" t="s">
        <v>14</v>
      </c>
    </row>
    <row r="44" spans="3:9" x14ac:dyDescent="0.25">
      <c r="C44" s="13"/>
      <c r="D44" s="13"/>
      <c r="E44" s="13"/>
      <c r="F44" s="18"/>
    </row>
    <row r="45" spans="3:9" x14ac:dyDescent="0.25">
      <c r="C45" s="13"/>
      <c r="D45" s="13"/>
      <c r="E45" s="13"/>
      <c r="F45" s="18"/>
    </row>
    <row r="46" spans="3:9" ht="21.75" x14ac:dyDescent="0.3">
      <c r="C46" s="27" t="s">
        <v>41</v>
      </c>
      <c r="D46" s="28">
        <v>0</v>
      </c>
      <c r="E46" s="13"/>
      <c r="F46" s="18"/>
      <c r="G46" s="12" t="s">
        <v>42</v>
      </c>
    </row>
    <row r="48" spans="3:9" ht="20.25" x14ac:dyDescent="0.3">
      <c r="C48" s="10" t="s">
        <v>23</v>
      </c>
    </row>
    <row r="50" spans="3:9" ht="18.75" x14ac:dyDescent="0.3">
      <c r="C50" s="4" t="s">
        <v>21</v>
      </c>
    </row>
    <row r="51" spans="3:9" x14ac:dyDescent="0.25">
      <c r="C51" s="1" t="s">
        <v>17</v>
      </c>
      <c r="D51" s="2" t="s">
        <v>15</v>
      </c>
      <c r="E51" s="2" t="s">
        <v>9</v>
      </c>
      <c r="F51" s="2" t="s">
        <v>10</v>
      </c>
      <c r="G51" s="2" t="s">
        <v>11</v>
      </c>
      <c r="H51" s="2" t="s">
        <v>13</v>
      </c>
      <c r="I51" s="2" t="s">
        <v>14</v>
      </c>
    </row>
    <row r="52" spans="3:9" x14ac:dyDescent="0.25">
      <c r="C52" s="13">
        <v>2</v>
      </c>
      <c r="D52" s="13">
        <v>2</v>
      </c>
      <c r="E52" s="13">
        <v>0</v>
      </c>
      <c r="F52" s="13">
        <v>0</v>
      </c>
      <c r="G52" s="13">
        <v>0</v>
      </c>
      <c r="H52" s="13">
        <v>0</v>
      </c>
      <c r="I52" s="14">
        <f>(H52/D52)*100</f>
        <v>0</v>
      </c>
    </row>
    <row r="53" spans="3:9" ht="18.75" x14ac:dyDescent="0.3">
      <c r="C53" s="4" t="s">
        <v>16</v>
      </c>
    </row>
    <row r="54" spans="3:9" x14ac:dyDescent="0.25">
      <c r="C54" s="3" t="s">
        <v>17</v>
      </c>
      <c r="D54" s="2" t="s">
        <v>18</v>
      </c>
      <c r="E54" s="2" t="s">
        <v>13</v>
      </c>
      <c r="F54" s="2" t="s">
        <v>14</v>
      </c>
    </row>
    <row r="55" spans="3:9" x14ac:dyDescent="0.25">
      <c r="C55" s="13">
        <v>2</v>
      </c>
      <c r="D55" s="13">
        <v>2</v>
      </c>
      <c r="E55" s="13">
        <v>0</v>
      </c>
      <c r="F55" s="17">
        <f>(E55/D55)*100</f>
        <v>0</v>
      </c>
    </row>
    <row r="56" spans="3:9" ht="18.75" x14ac:dyDescent="0.3">
      <c r="C56" s="4" t="s">
        <v>20</v>
      </c>
    </row>
    <row r="57" spans="3:9" x14ac:dyDescent="0.25">
      <c r="C57" s="1" t="s">
        <v>17</v>
      </c>
      <c r="D57" s="2" t="s">
        <v>19</v>
      </c>
      <c r="E57" s="2" t="s">
        <v>13</v>
      </c>
      <c r="F57" s="2" t="s">
        <v>14</v>
      </c>
    </row>
    <row r="58" spans="3:9" x14ac:dyDescent="0.25">
      <c r="C58" s="13"/>
      <c r="D58" s="13"/>
      <c r="E58" s="13"/>
      <c r="F58" s="18"/>
    </row>
    <row r="59" spans="3:9" x14ac:dyDescent="0.25">
      <c r="C59" s="13"/>
      <c r="D59" s="13"/>
      <c r="E59" s="13"/>
      <c r="F59" s="18"/>
    </row>
    <row r="60" spans="3:9" ht="21.75" x14ac:dyDescent="0.3">
      <c r="C60" s="27" t="s">
        <v>41</v>
      </c>
      <c r="D60" s="28">
        <v>0</v>
      </c>
      <c r="E60" s="13"/>
      <c r="F60" s="18"/>
      <c r="G60" s="12" t="s">
        <v>42</v>
      </c>
    </row>
    <row r="62" spans="3:9" ht="20.25" x14ac:dyDescent="0.3">
      <c r="C62" s="26" t="s">
        <v>40</v>
      </c>
      <c r="F62" s="36" t="s">
        <v>53</v>
      </c>
      <c r="G62" s="34"/>
      <c r="H62" s="34"/>
    </row>
    <row r="64" spans="3:9" ht="18.75" x14ac:dyDescent="0.3">
      <c r="C64" s="4" t="s">
        <v>21</v>
      </c>
    </row>
    <row r="65" spans="3:9" x14ac:dyDescent="0.25">
      <c r="C65" s="1" t="s">
        <v>17</v>
      </c>
      <c r="D65" s="2" t="s">
        <v>15</v>
      </c>
      <c r="E65" s="2" t="s">
        <v>9</v>
      </c>
      <c r="F65" s="2" t="s">
        <v>10</v>
      </c>
      <c r="G65" s="2" t="s">
        <v>11</v>
      </c>
      <c r="H65" s="2" t="s">
        <v>13</v>
      </c>
      <c r="I65" s="2" t="s">
        <v>14</v>
      </c>
    </row>
    <row r="66" spans="3:9" x14ac:dyDescent="0.25">
      <c r="C66" s="13">
        <v>13</v>
      </c>
      <c r="D66" s="13">
        <v>4</v>
      </c>
      <c r="E66" s="13">
        <v>13</v>
      </c>
      <c r="F66" s="13">
        <v>13</v>
      </c>
      <c r="G66" s="13">
        <v>0</v>
      </c>
      <c r="H66" s="13">
        <v>0</v>
      </c>
      <c r="I66" s="14">
        <f>(H66/D66)*100</f>
        <v>0</v>
      </c>
    </row>
    <row r="67" spans="3:9" ht="18.75" x14ac:dyDescent="0.3">
      <c r="C67" s="4" t="s">
        <v>16</v>
      </c>
    </row>
    <row r="68" spans="3:9" x14ac:dyDescent="0.25">
      <c r="C68" s="3" t="s">
        <v>17</v>
      </c>
      <c r="D68" s="2" t="s">
        <v>18</v>
      </c>
      <c r="E68" s="2" t="s">
        <v>13</v>
      </c>
      <c r="F68" s="2" t="s">
        <v>14</v>
      </c>
    </row>
    <row r="69" spans="3:9" x14ac:dyDescent="0.25">
      <c r="C69" s="13">
        <v>2</v>
      </c>
      <c r="D69" s="13">
        <v>2</v>
      </c>
      <c r="E69" s="13">
        <v>2</v>
      </c>
      <c r="F69" s="17">
        <f>(E69/D69)*100</f>
        <v>100</v>
      </c>
    </row>
    <row r="70" spans="3:9" ht="18.75" x14ac:dyDescent="0.3">
      <c r="C70" s="4" t="s">
        <v>20</v>
      </c>
    </row>
    <row r="71" spans="3:9" x14ac:dyDescent="0.25">
      <c r="C71" s="1" t="s">
        <v>17</v>
      </c>
      <c r="D71" s="2" t="s">
        <v>19</v>
      </c>
      <c r="E71" s="2" t="s">
        <v>13</v>
      </c>
      <c r="F71" s="2" t="s">
        <v>14</v>
      </c>
    </row>
    <row r="72" spans="3:9" x14ac:dyDescent="0.25">
      <c r="C72" s="13"/>
      <c r="D72" s="13"/>
      <c r="E72" s="13"/>
      <c r="F72" s="18"/>
    </row>
    <row r="73" spans="3:9" x14ac:dyDescent="0.25">
      <c r="C73" s="13"/>
      <c r="D73" s="13"/>
      <c r="E73" s="13"/>
      <c r="F73" s="18"/>
    </row>
    <row r="74" spans="3:9" ht="21.75" x14ac:dyDescent="0.3">
      <c r="C74" s="27" t="s">
        <v>41</v>
      </c>
      <c r="D74" s="28"/>
      <c r="E74" s="13"/>
      <c r="F74" s="18"/>
      <c r="G74" s="12" t="s">
        <v>42</v>
      </c>
    </row>
    <row r="76" spans="3:9" x14ac:dyDescent="0.25">
      <c r="C76" s="1" t="s">
        <v>24</v>
      </c>
      <c r="F76" s="34"/>
      <c r="G76" s="34"/>
      <c r="H76" s="34"/>
    </row>
    <row r="77" spans="3:9" x14ac:dyDescent="0.25">
      <c r="F77" s="34"/>
      <c r="G77" s="34"/>
      <c r="H77" s="34"/>
    </row>
    <row r="79" spans="3:9" x14ac:dyDescent="0.25">
      <c r="C79" s="1" t="s">
        <v>25</v>
      </c>
      <c r="F79" s="34"/>
      <c r="G79" s="34"/>
      <c r="H79" s="34"/>
    </row>
    <row r="80" spans="3:9" ht="78.75" x14ac:dyDescent="0.25">
      <c r="C80" s="30" t="s">
        <v>54</v>
      </c>
      <c r="F80" s="34"/>
      <c r="G80" s="34"/>
      <c r="H80" s="34"/>
    </row>
    <row r="81" spans="3:8" x14ac:dyDescent="0.25">
      <c r="C81" s="29"/>
      <c r="F81" s="34"/>
      <c r="G81" s="34"/>
      <c r="H81" s="34"/>
    </row>
    <row r="82" spans="3:8" x14ac:dyDescent="0.25">
      <c r="F82" s="34"/>
      <c r="G82" s="34"/>
      <c r="H82" s="34"/>
    </row>
    <row r="83" spans="3:8" x14ac:dyDescent="0.25">
      <c r="F83" s="34"/>
      <c r="G83" s="34"/>
      <c r="H83" s="34"/>
    </row>
    <row r="84" spans="3:8" x14ac:dyDescent="0.25">
      <c r="F84" s="34"/>
      <c r="G84" s="34"/>
      <c r="H84" s="34"/>
    </row>
  </sheetData>
  <mergeCells count="17">
    <mergeCell ref="F82:H82"/>
    <mergeCell ref="F83:H83"/>
    <mergeCell ref="F84:H84"/>
    <mergeCell ref="F77:H77"/>
    <mergeCell ref="F80:H80"/>
    <mergeCell ref="F81:H81"/>
    <mergeCell ref="F79:H79"/>
    <mergeCell ref="D6:E6"/>
    <mergeCell ref="D12:F12"/>
    <mergeCell ref="D13:F13"/>
    <mergeCell ref="F76:H76"/>
    <mergeCell ref="D7:F7"/>
    <mergeCell ref="D8:F8"/>
    <mergeCell ref="D9:F9"/>
    <mergeCell ref="D10:F10"/>
    <mergeCell ref="D11:F11"/>
    <mergeCell ref="F62:H62"/>
  </mergeCells>
  <phoneticPr fontId="0" type="noConversion"/>
  <pageMargins left="0.25" right="0.25" top="0.75" bottom="0.75" header="0.3" footer="0.3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85"/>
  <sheetViews>
    <sheetView topLeftCell="A52" workbookViewId="0">
      <selection activeCell="F62" sqref="F62:H62"/>
    </sheetView>
  </sheetViews>
  <sheetFormatPr defaultRowHeight="15.75" x14ac:dyDescent="0.25"/>
  <cols>
    <col min="1" max="1" width="2.85546875" style="1" customWidth="1"/>
    <col min="2" max="2" width="2.5703125" style="1" customWidth="1"/>
    <col min="3" max="3" width="26.42578125" style="1" customWidth="1"/>
    <col min="4" max="4" width="16.5703125" style="1" customWidth="1"/>
    <col min="5" max="5" width="12.5703125" style="1" customWidth="1"/>
    <col min="6" max="6" width="16.42578125" style="1" customWidth="1"/>
    <col min="7" max="7" width="13.28515625" style="1" customWidth="1"/>
    <col min="8" max="8" width="12.85546875" style="1" customWidth="1"/>
    <col min="9" max="9" width="16.42578125" style="1" customWidth="1"/>
    <col min="10" max="10" width="17.28515625" style="1" customWidth="1"/>
    <col min="11" max="16384" width="9.140625" style="1"/>
  </cols>
  <sheetData>
    <row r="2" spans="3:10" ht="22.5" x14ac:dyDescent="0.3">
      <c r="F2" s="5" t="s">
        <v>0</v>
      </c>
      <c r="G2" s="5"/>
      <c r="H2" s="5"/>
    </row>
    <row r="3" spans="3:10" ht="22.5" x14ac:dyDescent="0.3">
      <c r="F3" s="5" t="s">
        <v>1</v>
      </c>
      <c r="G3" s="5"/>
      <c r="H3" s="5"/>
    </row>
    <row r="6" spans="3:10" ht="18.75" x14ac:dyDescent="0.3">
      <c r="C6" s="4" t="s">
        <v>2</v>
      </c>
      <c r="D6" s="33" t="s">
        <v>31</v>
      </c>
      <c r="E6" s="33"/>
      <c r="F6" s="25"/>
      <c r="H6"/>
    </row>
    <row r="7" spans="3:10" ht="18.75" x14ac:dyDescent="0.3">
      <c r="C7" s="4" t="s">
        <v>4</v>
      </c>
      <c r="D7" s="33" t="s">
        <v>32</v>
      </c>
      <c r="E7" s="33"/>
      <c r="F7" s="33"/>
    </row>
    <row r="8" spans="3:10" ht="18.75" x14ac:dyDescent="0.3">
      <c r="C8" s="4" t="s">
        <v>3</v>
      </c>
      <c r="D8" s="33" t="s">
        <v>33</v>
      </c>
      <c r="E8" s="33"/>
      <c r="F8" s="33"/>
    </row>
    <row r="9" spans="3:10" ht="18.75" x14ac:dyDescent="0.3">
      <c r="C9" s="4"/>
      <c r="D9" s="33" t="s">
        <v>34</v>
      </c>
      <c r="E9" s="33"/>
      <c r="F9" s="33"/>
    </row>
    <row r="10" spans="3:10" ht="18.75" x14ac:dyDescent="0.3">
      <c r="C10" s="4"/>
      <c r="D10" s="33" t="s">
        <v>35</v>
      </c>
      <c r="E10" s="33"/>
      <c r="F10" s="33"/>
    </row>
    <row r="11" spans="3:10" ht="18.75" x14ac:dyDescent="0.3">
      <c r="C11" s="4"/>
      <c r="D11" s="33" t="s">
        <v>31</v>
      </c>
      <c r="E11" s="33"/>
      <c r="F11" s="33"/>
    </row>
    <row r="12" spans="3:10" ht="18.75" x14ac:dyDescent="0.3">
      <c r="C12" s="4" t="s">
        <v>5</v>
      </c>
      <c r="D12" s="33" t="s">
        <v>36</v>
      </c>
      <c r="E12" s="33"/>
      <c r="F12" s="33"/>
    </row>
    <row r="13" spans="3:10" ht="18.75" x14ac:dyDescent="0.3">
      <c r="C13" s="4" t="s">
        <v>6</v>
      </c>
      <c r="D13" s="33" t="s">
        <v>37</v>
      </c>
      <c r="E13" s="33"/>
      <c r="F13" s="33"/>
    </row>
    <row r="14" spans="3:10" ht="18.75" x14ac:dyDescent="0.3">
      <c r="C14" s="4"/>
      <c r="D14" s="25"/>
      <c r="E14" s="25"/>
      <c r="F14" s="25"/>
    </row>
    <row r="15" spans="3:10" ht="18.75" x14ac:dyDescent="0.3">
      <c r="F15" s="6"/>
      <c r="G15" s="19" t="s">
        <v>28</v>
      </c>
      <c r="H15" s="19" t="s">
        <v>29</v>
      </c>
      <c r="I15" s="19" t="s">
        <v>30</v>
      </c>
      <c r="J15" s="19" t="s">
        <v>14</v>
      </c>
    </row>
    <row r="16" spans="3:10" ht="18.75" x14ac:dyDescent="0.3">
      <c r="F16" s="20" t="s">
        <v>12</v>
      </c>
      <c r="G16" s="21">
        <f>(C24+C38+C52+C66)</f>
        <v>182</v>
      </c>
      <c r="H16" s="22">
        <f>G16-I16</f>
        <v>175</v>
      </c>
      <c r="I16" s="23">
        <f>D32+D46+D60</f>
        <v>7</v>
      </c>
      <c r="J16" s="23">
        <f>(I16/G16)*100</f>
        <v>3.8461538461538463</v>
      </c>
    </row>
    <row r="17" spans="3:10" ht="22.5" x14ac:dyDescent="0.3">
      <c r="C17" s="7" t="s">
        <v>7</v>
      </c>
      <c r="F17" s="20" t="s">
        <v>26</v>
      </c>
      <c r="G17" s="21">
        <f>(D24+D38+D52)</f>
        <v>194</v>
      </c>
      <c r="H17" s="22">
        <f>G17-I17</f>
        <v>186</v>
      </c>
      <c r="I17" s="23">
        <f>H24+H38+H52</f>
        <v>8</v>
      </c>
      <c r="J17" s="23">
        <f>(I17/G17)*100</f>
        <v>4.1237113402061851</v>
      </c>
    </row>
    <row r="18" spans="3:10" ht="18.75" x14ac:dyDescent="0.3">
      <c r="F18" s="20" t="s">
        <v>27</v>
      </c>
      <c r="G18" s="21">
        <f>(D27+D41+D55+C69)</f>
        <v>135</v>
      </c>
      <c r="H18" s="22">
        <f>G18-I18</f>
        <v>125</v>
      </c>
      <c r="I18" s="24">
        <f>E27+E41+E55</f>
        <v>10</v>
      </c>
      <c r="J18" s="23">
        <f>(I18/G18)*100</f>
        <v>7.4074074074074066</v>
      </c>
    </row>
    <row r="19" spans="3:10" ht="18.75" x14ac:dyDescent="0.3">
      <c r="F19" s="20" t="s">
        <v>20</v>
      </c>
      <c r="G19" s="21">
        <f>(D30+D44+D58+C72)</f>
        <v>165</v>
      </c>
      <c r="H19" s="22">
        <f>G19-I19</f>
        <v>160</v>
      </c>
      <c r="I19" s="24">
        <f>E30+E44+E58</f>
        <v>5</v>
      </c>
      <c r="J19" s="23">
        <f>(I19/G19)*100</f>
        <v>3.0303030303030303</v>
      </c>
    </row>
    <row r="20" spans="3:10" ht="20.25" x14ac:dyDescent="0.3">
      <c r="C20" s="8" t="s">
        <v>8</v>
      </c>
    </row>
    <row r="22" spans="3:10" ht="18.75" x14ac:dyDescent="0.3">
      <c r="C22" s="4" t="s">
        <v>21</v>
      </c>
    </row>
    <row r="23" spans="3:10" x14ac:dyDescent="0.25">
      <c r="C23" s="1" t="s">
        <v>17</v>
      </c>
      <c r="D23" s="2" t="s">
        <v>15</v>
      </c>
      <c r="E23" s="2" t="s">
        <v>9</v>
      </c>
      <c r="F23" s="2" t="s">
        <v>10</v>
      </c>
      <c r="G23" s="2" t="s">
        <v>11</v>
      </c>
      <c r="H23" s="2" t="s">
        <v>13</v>
      </c>
      <c r="I23" s="2" t="s">
        <v>14</v>
      </c>
    </row>
    <row r="24" spans="3:10" x14ac:dyDescent="0.25">
      <c r="C24" s="13">
        <v>140</v>
      </c>
      <c r="D24" s="13">
        <v>152</v>
      </c>
      <c r="E24" s="13">
        <v>152</v>
      </c>
      <c r="F24" s="13">
        <v>0</v>
      </c>
      <c r="G24" s="13">
        <v>0</v>
      </c>
      <c r="H24" s="13">
        <v>4</v>
      </c>
      <c r="I24" s="14">
        <f>(H24/D24)*100</f>
        <v>2.6315789473684208</v>
      </c>
    </row>
    <row r="25" spans="3:10" ht="18.75" x14ac:dyDescent="0.3">
      <c r="C25" s="11" t="s">
        <v>16</v>
      </c>
    </row>
    <row r="26" spans="3:10" x14ac:dyDescent="0.25">
      <c r="C26" s="3" t="s">
        <v>17</v>
      </c>
      <c r="D26" s="2" t="s">
        <v>18</v>
      </c>
      <c r="E26" s="2" t="s">
        <v>13</v>
      </c>
      <c r="F26" s="2" t="s">
        <v>14</v>
      </c>
    </row>
    <row r="27" spans="3:10" x14ac:dyDescent="0.25">
      <c r="C27" s="13">
        <v>45</v>
      </c>
      <c r="D27" s="13">
        <v>75</v>
      </c>
      <c r="E27" s="13">
        <v>3</v>
      </c>
      <c r="F27" s="15">
        <f>(E27/D27)*100</f>
        <v>4</v>
      </c>
      <c r="G27" s="12"/>
      <c r="H27" s="12"/>
    </row>
    <row r="28" spans="3:10" ht="18.75" x14ac:dyDescent="0.3">
      <c r="C28" s="4" t="s">
        <v>20</v>
      </c>
    </row>
    <row r="29" spans="3:10" x14ac:dyDescent="0.25">
      <c r="C29" s="1" t="s">
        <v>17</v>
      </c>
      <c r="D29" s="2" t="s">
        <v>19</v>
      </c>
      <c r="E29" s="2" t="s">
        <v>13</v>
      </c>
      <c r="F29" s="2" t="s">
        <v>14</v>
      </c>
    </row>
    <row r="30" spans="3:10" x14ac:dyDescent="0.25">
      <c r="C30" s="13">
        <v>15</v>
      </c>
      <c r="D30" s="13">
        <v>15</v>
      </c>
      <c r="E30" s="13">
        <v>2</v>
      </c>
      <c r="F30" s="16">
        <f>(E30/D30)*100</f>
        <v>13.333333333333334</v>
      </c>
      <c r="G30" s="12"/>
      <c r="H30" s="12"/>
    </row>
    <row r="31" spans="3:10" x14ac:dyDescent="0.25">
      <c r="C31" s="13"/>
      <c r="D31" s="13"/>
      <c r="E31" s="13"/>
      <c r="F31" s="16"/>
      <c r="G31" s="12"/>
      <c r="H31" s="12"/>
    </row>
    <row r="32" spans="3:10" ht="21.75" x14ac:dyDescent="0.3">
      <c r="C32" s="27" t="s">
        <v>41</v>
      </c>
      <c r="D32" s="28">
        <v>3</v>
      </c>
      <c r="E32" s="13"/>
      <c r="F32" s="16"/>
      <c r="G32" s="12" t="s">
        <v>42</v>
      </c>
      <c r="H32" s="12"/>
    </row>
    <row r="34" spans="3:9" ht="20.25" x14ac:dyDescent="0.3">
      <c r="C34" s="9" t="s">
        <v>22</v>
      </c>
    </row>
    <row r="36" spans="3:9" ht="18.75" x14ac:dyDescent="0.3">
      <c r="C36" s="4" t="s">
        <v>21</v>
      </c>
    </row>
    <row r="37" spans="3:9" x14ac:dyDescent="0.25">
      <c r="C37" s="1" t="s">
        <v>17</v>
      </c>
      <c r="D37" s="2" t="s">
        <v>15</v>
      </c>
      <c r="E37" s="2" t="s">
        <v>9</v>
      </c>
      <c r="F37" s="2" t="s">
        <v>10</v>
      </c>
      <c r="G37" s="2" t="s">
        <v>11</v>
      </c>
      <c r="H37" s="2" t="s">
        <v>13</v>
      </c>
      <c r="I37" s="2" t="s">
        <v>14</v>
      </c>
    </row>
    <row r="38" spans="3:9" x14ac:dyDescent="0.25">
      <c r="C38" s="13">
        <v>22</v>
      </c>
      <c r="D38" s="13">
        <v>28</v>
      </c>
      <c r="E38" s="13">
        <v>28</v>
      </c>
      <c r="F38" s="13">
        <v>0</v>
      </c>
      <c r="G38" s="13">
        <v>0</v>
      </c>
      <c r="H38" s="13">
        <v>3</v>
      </c>
      <c r="I38" s="14">
        <f>(H38/D38)*100</f>
        <v>10.714285714285714</v>
      </c>
    </row>
    <row r="39" spans="3:9" ht="18.75" x14ac:dyDescent="0.3">
      <c r="C39" s="4" t="s">
        <v>16</v>
      </c>
    </row>
    <row r="40" spans="3:9" x14ac:dyDescent="0.25">
      <c r="C40" s="3" t="s">
        <v>17</v>
      </c>
      <c r="D40" s="2" t="s">
        <v>18</v>
      </c>
      <c r="E40" s="2" t="s">
        <v>13</v>
      </c>
      <c r="F40" s="2" t="s">
        <v>14</v>
      </c>
    </row>
    <row r="41" spans="3:9" x14ac:dyDescent="0.25">
      <c r="C41" s="13">
        <v>22</v>
      </c>
      <c r="D41" s="13">
        <v>30</v>
      </c>
      <c r="E41" s="13">
        <v>5</v>
      </c>
      <c r="F41" s="16">
        <f>(E41/D41)*100</f>
        <v>16.666666666666664</v>
      </c>
      <c r="G41" s="12"/>
      <c r="H41" s="12"/>
    </row>
    <row r="42" spans="3:9" ht="18.75" x14ac:dyDescent="0.3">
      <c r="C42" s="4" t="s">
        <v>20</v>
      </c>
    </row>
    <row r="43" spans="3:9" x14ac:dyDescent="0.25">
      <c r="C43" s="1" t="s">
        <v>17</v>
      </c>
      <c r="D43" s="2" t="s">
        <v>19</v>
      </c>
      <c r="E43" s="2" t="s">
        <v>13</v>
      </c>
      <c r="F43" s="2" t="s">
        <v>14</v>
      </c>
    </row>
    <row r="44" spans="3:9" x14ac:dyDescent="0.25">
      <c r="C44" s="13">
        <v>50</v>
      </c>
      <c r="D44" s="13">
        <v>50</v>
      </c>
      <c r="E44" s="13">
        <v>2</v>
      </c>
      <c r="F44" s="18">
        <f>(E44/D44)*100</f>
        <v>4</v>
      </c>
    </row>
    <row r="45" spans="3:9" x14ac:dyDescent="0.25">
      <c r="C45" s="13"/>
      <c r="D45" s="13"/>
      <c r="E45" s="13"/>
      <c r="F45" s="18"/>
    </row>
    <row r="46" spans="3:9" ht="21.75" x14ac:dyDescent="0.3">
      <c r="C46" s="27" t="s">
        <v>41</v>
      </c>
      <c r="D46" s="28">
        <v>3</v>
      </c>
      <c r="E46" s="13"/>
      <c r="F46" s="18"/>
      <c r="G46" s="12" t="s">
        <v>42</v>
      </c>
    </row>
    <row r="48" spans="3:9" ht="20.25" x14ac:dyDescent="0.3">
      <c r="C48" s="10" t="s">
        <v>23</v>
      </c>
    </row>
    <row r="50" spans="3:9" ht="18.75" x14ac:dyDescent="0.3">
      <c r="C50" s="4" t="s">
        <v>21</v>
      </c>
    </row>
    <row r="51" spans="3:9" x14ac:dyDescent="0.25">
      <c r="C51" s="1" t="s">
        <v>17</v>
      </c>
      <c r="D51" s="2" t="s">
        <v>15</v>
      </c>
      <c r="E51" s="2" t="s">
        <v>9</v>
      </c>
      <c r="F51" s="2" t="s">
        <v>10</v>
      </c>
      <c r="G51" s="2" t="s">
        <v>11</v>
      </c>
      <c r="H51" s="2" t="s">
        <v>13</v>
      </c>
      <c r="I51" s="2" t="s">
        <v>14</v>
      </c>
    </row>
    <row r="52" spans="3:9" x14ac:dyDescent="0.25">
      <c r="C52" s="13">
        <v>10</v>
      </c>
      <c r="D52" s="13">
        <v>14</v>
      </c>
      <c r="E52" s="13">
        <v>14</v>
      </c>
      <c r="F52" s="13">
        <v>0</v>
      </c>
      <c r="G52" s="13">
        <v>0</v>
      </c>
      <c r="H52" s="13">
        <v>1</v>
      </c>
      <c r="I52" s="14">
        <f>(H52/D52)*100</f>
        <v>7.1428571428571423</v>
      </c>
    </row>
    <row r="53" spans="3:9" ht="18.75" x14ac:dyDescent="0.3">
      <c r="C53" s="4" t="s">
        <v>16</v>
      </c>
    </row>
    <row r="54" spans="3:9" x14ac:dyDescent="0.25">
      <c r="C54" s="3" t="s">
        <v>17</v>
      </c>
      <c r="D54" s="2" t="s">
        <v>18</v>
      </c>
      <c r="E54" s="2" t="s">
        <v>13</v>
      </c>
      <c r="F54" s="2" t="s">
        <v>14</v>
      </c>
    </row>
    <row r="55" spans="3:9" x14ac:dyDescent="0.25">
      <c r="C55" s="13">
        <v>10</v>
      </c>
      <c r="D55" s="13">
        <v>20</v>
      </c>
      <c r="E55" s="13">
        <v>2</v>
      </c>
      <c r="F55" s="17">
        <f>(E55/D55)*100</f>
        <v>10</v>
      </c>
    </row>
    <row r="56" spans="3:9" ht="18.75" x14ac:dyDescent="0.3">
      <c r="C56" s="4" t="s">
        <v>20</v>
      </c>
    </row>
    <row r="57" spans="3:9" x14ac:dyDescent="0.25">
      <c r="C57" s="1" t="s">
        <v>17</v>
      </c>
      <c r="D57" s="2" t="s">
        <v>19</v>
      </c>
      <c r="E57" s="2" t="s">
        <v>13</v>
      </c>
      <c r="F57" s="2" t="s">
        <v>14</v>
      </c>
    </row>
    <row r="58" spans="3:9" x14ac:dyDescent="0.25">
      <c r="C58" s="13">
        <v>50</v>
      </c>
      <c r="D58" s="13">
        <v>50</v>
      </c>
      <c r="E58" s="13">
        <v>1</v>
      </c>
      <c r="F58" s="18">
        <f>(E58/D58)*100</f>
        <v>2</v>
      </c>
    </row>
    <row r="59" spans="3:9" x14ac:dyDescent="0.25">
      <c r="C59" s="13"/>
      <c r="D59" s="13"/>
      <c r="E59" s="13"/>
      <c r="F59" s="18"/>
    </row>
    <row r="60" spans="3:9" ht="21.75" x14ac:dyDescent="0.3">
      <c r="C60" s="27" t="s">
        <v>41</v>
      </c>
      <c r="D60" s="28">
        <v>1</v>
      </c>
      <c r="E60" s="13"/>
      <c r="F60" s="18"/>
      <c r="G60" s="12" t="s">
        <v>42</v>
      </c>
    </row>
    <row r="62" spans="3:9" ht="20.25" x14ac:dyDescent="0.3">
      <c r="C62" s="26" t="s">
        <v>40</v>
      </c>
      <c r="F62" s="34" t="s">
        <v>43</v>
      </c>
      <c r="G62" s="34"/>
      <c r="H62" s="34"/>
    </row>
    <row r="64" spans="3:9" ht="18.75" x14ac:dyDescent="0.3">
      <c r="C64" s="4" t="s">
        <v>21</v>
      </c>
    </row>
    <row r="65" spans="3:9" x14ac:dyDescent="0.25">
      <c r="C65" s="1" t="s">
        <v>17</v>
      </c>
      <c r="D65" s="2" t="s">
        <v>15</v>
      </c>
      <c r="E65" s="2" t="s">
        <v>9</v>
      </c>
      <c r="F65" s="2" t="s">
        <v>10</v>
      </c>
      <c r="G65" s="2" t="s">
        <v>11</v>
      </c>
      <c r="H65" s="2" t="s">
        <v>13</v>
      </c>
      <c r="I65" s="2" t="s">
        <v>14</v>
      </c>
    </row>
    <row r="66" spans="3:9" x14ac:dyDescent="0.25">
      <c r="C66" s="13">
        <v>10</v>
      </c>
      <c r="D66" s="13">
        <v>14</v>
      </c>
      <c r="E66" s="13">
        <v>14</v>
      </c>
      <c r="F66" s="13">
        <v>0</v>
      </c>
      <c r="G66" s="13">
        <v>0</v>
      </c>
      <c r="H66" s="13">
        <v>1</v>
      </c>
      <c r="I66" s="14">
        <f>(H66/D66)*100</f>
        <v>7.1428571428571423</v>
      </c>
    </row>
    <row r="67" spans="3:9" ht="18.75" x14ac:dyDescent="0.3">
      <c r="C67" s="4" t="s">
        <v>16</v>
      </c>
    </row>
    <row r="68" spans="3:9" x14ac:dyDescent="0.25">
      <c r="C68" s="3" t="s">
        <v>17</v>
      </c>
      <c r="D68" s="2" t="s">
        <v>18</v>
      </c>
      <c r="E68" s="2" t="s">
        <v>13</v>
      </c>
      <c r="F68" s="2" t="s">
        <v>14</v>
      </c>
    </row>
    <row r="69" spans="3:9" x14ac:dyDescent="0.25">
      <c r="C69" s="13">
        <v>10</v>
      </c>
      <c r="D69" s="13">
        <v>20</v>
      </c>
      <c r="E69" s="13">
        <v>2</v>
      </c>
      <c r="F69" s="17">
        <f>(E69/D69)*100</f>
        <v>10</v>
      </c>
    </row>
    <row r="70" spans="3:9" ht="18.75" x14ac:dyDescent="0.3">
      <c r="C70" s="4" t="s">
        <v>20</v>
      </c>
    </row>
    <row r="71" spans="3:9" x14ac:dyDescent="0.25">
      <c r="C71" s="1" t="s">
        <v>17</v>
      </c>
      <c r="D71" s="2" t="s">
        <v>19</v>
      </c>
      <c r="E71" s="2" t="s">
        <v>13</v>
      </c>
      <c r="F71" s="2" t="s">
        <v>14</v>
      </c>
    </row>
    <row r="72" spans="3:9" x14ac:dyDescent="0.25">
      <c r="C72" s="13">
        <v>50</v>
      </c>
      <c r="D72" s="13">
        <v>50</v>
      </c>
      <c r="E72" s="13">
        <v>1</v>
      </c>
      <c r="F72" s="18">
        <f>(E72/D72)*100</f>
        <v>2</v>
      </c>
    </row>
    <row r="73" spans="3:9" x14ac:dyDescent="0.25">
      <c r="C73" s="13"/>
      <c r="D73" s="13"/>
      <c r="E73" s="13"/>
      <c r="F73" s="18"/>
    </row>
    <row r="74" spans="3:9" ht="21.75" x14ac:dyDescent="0.3">
      <c r="C74" s="27" t="s">
        <v>41</v>
      </c>
      <c r="D74" s="28">
        <v>1</v>
      </c>
      <c r="E74" s="13"/>
      <c r="F74" s="18"/>
      <c r="G74" s="12" t="s">
        <v>42</v>
      </c>
    </row>
    <row r="76" spans="3:9" x14ac:dyDescent="0.25">
      <c r="C76" s="1" t="s">
        <v>24</v>
      </c>
      <c r="F76" s="34" t="s">
        <v>38</v>
      </c>
      <c r="G76" s="34"/>
      <c r="H76" s="34"/>
    </row>
    <row r="77" spans="3:9" x14ac:dyDescent="0.25">
      <c r="F77" s="34"/>
      <c r="G77" s="34"/>
      <c r="H77" s="34"/>
    </row>
    <row r="79" spans="3:9" x14ac:dyDescent="0.25">
      <c r="C79" s="1" t="s">
        <v>25</v>
      </c>
      <c r="F79" s="34" t="s">
        <v>39</v>
      </c>
      <c r="G79" s="34"/>
      <c r="H79" s="34"/>
    </row>
    <row r="80" spans="3:9" x14ac:dyDescent="0.25">
      <c r="F80" s="34"/>
      <c r="G80" s="34"/>
      <c r="H80" s="34"/>
    </row>
    <row r="81" spans="6:8" x14ac:dyDescent="0.25">
      <c r="F81" s="34"/>
      <c r="G81" s="34"/>
      <c r="H81" s="34"/>
    </row>
    <row r="82" spans="6:8" x14ac:dyDescent="0.25">
      <c r="F82" s="34"/>
      <c r="G82" s="34"/>
      <c r="H82" s="34"/>
    </row>
    <row r="83" spans="6:8" x14ac:dyDescent="0.25">
      <c r="F83" s="34"/>
      <c r="G83" s="34"/>
      <c r="H83" s="34"/>
    </row>
    <row r="84" spans="6:8" x14ac:dyDescent="0.25">
      <c r="F84" s="34"/>
      <c r="G84" s="34"/>
      <c r="H84" s="34"/>
    </row>
    <row r="85" spans="6:8" x14ac:dyDescent="0.25">
      <c r="F85" s="34"/>
      <c r="G85" s="34"/>
      <c r="H85" s="34"/>
    </row>
  </sheetData>
  <mergeCells count="18">
    <mergeCell ref="F79:H79"/>
    <mergeCell ref="D6:E6"/>
    <mergeCell ref="D7:F7"/>
    <mergeCell ref="D8:F8"/>
    <mergeCell ref="D9:F9"/>
    <mergeCell ref="D10:F10"/>
    <mergeCell ref="D11:F11"/>
    <mergeCell ref="D12:F12"/>
    <mergeCell ref="D13:F13"/>
    <mergeCell ref="F62:H62"/>
    <mergeCell ref="F76:H76"/>
    <mergeCell ref="F77:H77"/>
    <mergeCell ref="F84:H84"/>
    <mergeCell ref="F85:H85"/>
    <mergeCell ref="F80:H80"/>
    <mergeCell ref="F81:H81"/>
    <mergeCell ref="F82:H82"/>
    <mergeCell ref="F83:H83"/>
  </mergeCells>
  <phoneticPr fontId="0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others included</vt:lpstr>
      <vt:lpstr>others not included</vt:lpstr>
      <vt:lpstr>Sheet3</vt:lpstr>
    </vt:vector>
  </TitlesOfParts>
  <Company>Department of Agriculture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Garvey, Jim</dc:creator>
  <cp:lastModifiedBy>chem</cp:lastModifiedBy>
  <cp:lastPrinted>2014-01-21T09:37:04Z</cp:lastPrinted>
  <dcterms:created xsi:type="dcterms:W3CDTF">2013-10-14T14:33:33Z</dcterms:created>
  <dcterms:modified xsi:type="dcterms:W3CDTF">2015-06-03T11:44:26Z</dcterms:modified>
</cp:coreProperties>
</file>